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BF23F91E-23F1-41C3-B15A-CCE429814246}" xr6:coauthVersionLast="36" xr6:coauthVersionMax="36" xr10:uidLastSave="{00000000-0000-0000-0000-000000000000}"/>
  <bookViews>
    <workbookView xWindow="0" yWindow="0" windowWidth="21570" windowHeight="7920" xr2:uid="{00000000-000D-0000-FFFF-FFFF00000000}"/>
  </bookViews>
  <sheets>
    <sheet name="Ark1" sheetId="1" r:id="rId1"/>
  </sheets>
  <externalReferences>
    <externalReference r:id="rId2"/>
  </externalReferences>
  <definedNames>
    <definedName name="CNTR_SmallEmitter">'Ark1'!#REF!</definedName>
    <definedName name="CNTR_TrueFalse">[1]ToolUnreasonableCosts!$Q$12:$Q$13</definedName>
    <definedName name="EUconst_ERR_Inconsistent">[1]EUwideConstants!$B$14</definedName>
    <definedName name="EUconst_UncertaintyThresholds">[1]EUwideConstants!$A$5:$A$12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J95" i="1"/>
  <c r="M95" i="1" s="1"/>
  <c r="D95" i="1"/>
  <c r="J94" i="1"/>
  <c r="F94" i="1"/>
  <c r="H93" i="1"/>
  <c r="D92" i="1"/>
  <c r="K90" i="1"/>
  <c r="M89" i="1"/>
  <c r="M88" i="1"/>
  <c r="M87" i="1"/>
  <c r="M86" i="1"/>
  <c r="M85" i="1"/>
  <c r="I84" i="1"/>
  <c r="H84" i="1"/>
  <c r="G84" i="1"/>
  <c r="M83" i="1"/>
  <c r="L83" i="1"/>
  <c r="J83" i="1"/>
  <c r="G83" i="1"/>
  <c r="D83" i="1"/>
  <c r="D82" i="1"/>
  <c r="D80" i="1"/>
  <c r="D77" i="1"/>
  <c r="D72" i="1"/>
  <c r="J70" i="1"/>
  <c r="M70" i="1" s="1"/>
  <c r="D70" i="1"/>
  <c r="J69" i="1"/>
  <c r="F69" i="1"/>
  <c r="H68" i="1"/>
  <c r="D67" i="1"/>
  <c r="K65" i="1"/>
  <c r="M64" i="1"/>
  <c r="M63" i="1"/>
  <c r="M62" i="1"/>
  <c r="M61" i="1"/>
  <c r="M60" i="1"/>
  <c r="I59" i="1"/>
  <c r="H59" i="1"/>
  <c r="G59" i="1"/>
  <c r="M58" i="1"/>
  <c r="L58" i="1"/>
  <c r="J58" i="1"/>
  <c r="G58" i="1"/>
  <c r="D58" i="1"/>
  <c r="D57" i="1"/>
  <c r="D55" i="1"/>
  <c r="D52" i="1"/>
  <c r="D47" i="1"/>
  <c r="J45" i="1"/>
  <c r="M45" i="1" s="1"/>
  <c r="D45" i="1"/>
  <c r="J44" i="1"/>
  <c r="F44" i="1"/>
  <c r="H43" i="1"/>
  <c r="D42" i="1"/>
  <c r="K40" i="1"/>
  <c r="M39" i="1"/>
  <c r="M38" i="1"/>
  <c r="M37" i="1"/>
  <c r="M36" i="1"/>
  <c r="M35" i="1"/>
  <c r="I34" i="1"/>
  <c r="H34" i="1"/>
  <c r="G34" i="1"/>
  <c r="M33" i="1"/>
  <c r="L33" i="1"/>
  <c r="J33" i="1"/>
  <c r="G33" i="1"/>
  <c r="D33" i="1"/>
  <c r="D32" i="1"/>
  <c r="D30" i="1"/>
  <c r="D27" i="1"/>
  <c r="J8" i="1"/>
  <c r="I9" i="1"/>
  <c r="H18" i="1"/>
  <c r="J19" i="1"/>
  <c r="F19" i="1"/>
  <c r="J20" i="1"/>
  <c r="M20" i="1" s="1"/>
  <c r="D5" i="1"/>
  <c r="D22" i="1"/>
  <c r="D20" i="1"/>
  <c r="D17" i="1"/>
  <c r="K15" i="1"/>
  <c r="M14" i="1"/>
  <c r="M13" i="1"/>
  <c r="M12" i="1"/>
  <c r="M11" i="1"/>
  <c r="M10" i="1"/>
  <c r="H9" i="1"/>
  <c r="G9" i="1"/>
  <c r="M8" i="1"/>
  <c r="L8" i="1"/>
  <c r="G8" i="1"/>
  <c r="D8" i="1"/>
  <c r="D7" i="1"/>
  <c r="D2" i="1"/>
  <c r="M40" i="1" l="1"/>
  <c r="M42" i="1" s="1"/>
  <c r="H47" i="1" s="1"/>
  <c r="M65" i="1"/>
  <c r="M67" i="1" s="1"/>
  <c r="H72" i="1" s="1"/>
  <c r="M90" i="1"/>
  <c r="M92" i="1" s="1"/>
  <c r="H97" i="1" s="1"/>
  <c r="M15" i="1"/>
  <c r="M17" i="1" l="1"/>
  <c r="H22" i="1" s="1"/>
</calcChain>
</file>

<file path=xl/sharedStrings.xml><?xml version="1.0" encoding="utf-8"?>
<sst xmlns="http://schemas.openxmlformats.org/spreadsheetml/2006/main" count="36" uniqueCount="6">
  <si>
    <t>(a)</t>
  </si>
  <si>
    <t>(b)</t>
  </si>
  <si>
    <t>=</t>
  </si>
  <si>
    <t>(c)</t>
  </si>
  <si>
    <t>(d)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</si>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</sst>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5" xfId="0" applyNumberFormat="1" applyFont="1" applyFill="1" applyBorder="1" applyAlignment="1" applyProtection="1">
      <alignment horizontal="center" vertical="center" wrapText="1"/>
    </xf>
    <xf numFmtId="4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9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1" xfId="0" applyNumberFormat="1" applyFont="1" applyFill="1" applyBorder="1" applyAlignment="1" applyProtection="1">
      <alignment horizontal="center" vertical="center" wrapText="1"/>
    </xf>
    <xf numFmtId="4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vertical="center"/>
    </xf>
    <xf numFmtId="0" fontId="6" fillId="2" borderId="37" xfId="0" quotePrefix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10" fontId="6" fillId="4" borderId="4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7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6" fillId="2" borderId="39" xfId="0" applyNumberFormat="1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horizontal="center" vertical="top"/>
    </xf>
    <xf numFmtId="0" fontId="5" fillId="2" borderId="39" xfId="0" applyFont="1" applyFill="1" applyBorder="1" applyAlignment="1" applyProtection="1">
      <alignment horizontal="right" vertical="center"/>
    </xf>
    <xf numFmtId="0" fontId="6" fillId="2" borderId="39" xfId="0" applyNumberFormat="1" applyFont="1" applyFill="1" applyBorder="1" applyAlignment="1" applyProtection="1">
      <alignment vertical="top"/>
    </xf>
    <xf numFmtId="0" fontId="0" fillId="2" borderId="39" xfId="0" applyFill="1" applyBorder="1" applyAlignment="1" applyProtection="1">
      <alignment vertical="top" wrapText="1"/>
    </xf>
    <xf numFmtId="0" fontId="0" fillId="5" borderId="0" xfId="0" applyFill="1"/>
    <xf numFmtId="4" fontId="9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left" vertical="center"/>
      <protection locked="0"/>
    </xf>
    <xf numFmtId="0" fontId="9" fillId="3" borderId="33" xfId="0" applyFont="1" applyFill="1" applyBorder="1" applyAlignment="1" applyProtection="1">
      <alignment horizontal="left" vertical="center"/>
      <protection locked="0"/>
    </xf>
    <xf numFmtId="4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4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2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120562/Desktop/Morten%20-%20Diverse/MMP/Urimelige%20omkostninger/unreasonable_costs_too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 and conditions"/>
      <sheetName val="ToolUnreasonableCosts"/>
      <sheetName val="EUwideConstants"/>
      <sheetName val="MSParameters"/>
      <sheetName val="Translations"/>
      <sheetName val="VersionDocumentation"/>
    </sheetNames>
    <sheetDataSet>
      <sheetData sheetId="0"/>
      <sheetData sheetId="1">
        <row r="12">
          <cell r="Q12" t="b">
            <v>1</v>
          </cell>
        </row>
        <row r="13">
          <cell r="Q13" t="b">
            <v>0</v>
          </cell>
        </row>
      </sheetData>
      <sheetData sheetId="2">
        <row r="5">
          <cell r="A5">
            <v>0.17499999999999999</v>
          </cell>
        </row>
        <row r="6">
          <cell r="A6">
            <v>0.15</v>
          </cell>
        </row>
        <row r="7">
          <cell r="A7">
            <v>0.125</v>
          </cell>
        </row>
        <row r="8">
          <cell r="A8">
            <v>0.1</v>
          </cell>
        </row>
        <row r="9">
          <cell r="A9">
            <v>7.4999999999999997E-2</v>
          </cell>
        </row>
        <row r="10">
          <cell r="A10">
            <v>0.05</v>
          </cell>
        </row>
        <row r="11">
          <cell r="A11">
            <v>2.5000000000000001E-2</v>
          </cell>
        </row>
        <row r="12">
          <cell r="A12">
            <v>1.4999999999999999E-2</v>
          </cell>
        </row>
        <row r="14">
          <cell r="B14" t="str">
            <v>inconsistent!</v>
          </cell>
        </row>
      </sheetData>
      <sheetData sheetId="3"/>
      <sheetData sheetId="4">
        <row r="52">
          <cell r="B52" t="str">
            <v>Sum</v>
          </cell>
        </row>
        <row r="54">
          <cell r="B54" t="str">
            <v>This is an optional tool for calculating whether costs can be considered as unreasonable.</v>
          </cell>
        </row>
        <row r="59">
          <cell r="B59" t="str">
            <v>Types of costs</v>
          </cell>
        </row>
        <row r="70">
          <cell r="B70" t="str">
            <v>Brief description</v>
          </cell>
        </row>
        <row r="74">
          <cell r="B74" t="str">
            <v>Annual costs [€]</v>
          </cell>
        </row>
        <row r="75">
          <cell r="B75" t="str">
            <v>ii. Costs of the new equipment or new measures</v>
          </cell>
        </row>
        <row r="77">
          <cell r="B77" t="str">
            <v>Annual costs (Sum of all "additional" costs)</v>
          </cell>
        </row>
        <row r="78">
          <cell r="B78" t="str">
            <v>EUA price [€/t CO2e]</v>
          </cell>
        </row>
        <row r="80">
          <cell r="B80" t="str">
            <v>Improvement factor</v>
          </cell>
        </row>
        <row r="81">
          <cell r="B81" t="str">
            <v>Annual Benefits</v>
          </cell>
        </row>
        <row r="82">
          <cell r="B82" t="str">
            <v>Costs are unreasonable?</v>
          </cell>
        </row>
        <row r="86">
          <cell r="B86" t="str">
            <v>Investment costs</v>
          </cell>
        </row>
        <row r="88">
          <cell r="B88" t="str">
            <v>Other costs [€/year]</v>
          </cell>
        </row>
        <row r="89">
          <cell r="B89" t="str">
            <v>Investment costs [€]</v>
          </cell>
        </row>
        <row r="90">
          <cell r="B90" t="str">
            <v>depreciation period [years]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"/>
  <sheetViews>
    <sheetView tabSelected="1" topLeftCell="A90" workbookViewId="0">
      <selection activeCell="H109" sqref="H109"/>
    </sheetView>
  </sheetViews>
  <sheetFormatPr defaultColWidth="8.85546875" defaultRowHeight="15" x14ac:dyDescent="0.25"/>
  <cols>
    <col min="1" max="1" width="1.7109375" style="50" customWidth="1"/>
    <col min="2" max="2" width="5.7109375" style="50" customWidth="1"/>
    <col min="3" max="3" width="8.85546875" style="50"/>
    <col min="4" max="4" width="12.28515625" style="50" customWidth="1"/>
    <col min="5" max="5" width="13" style="50" customWidth="1"/>
    <col min="6" max="6" width="11.7109375" style="50" customWidth="1"/>
    <col min="7" max="7" width="13" style="50" customWidth="1"/>
    <col min="8" max="8" width="26.7109375" style="50" customWidth="1"/>
    <col min="9" max="9" width="11.28515625" style="50" customWidth="1"/>
    <col min="10" max="10" width="8.85546875" style="50"/>
    <col min="11" max="11" width="17.85546875" style="50" customWidth="1"/>
    <col min="12" max="12" width="14.5703125" style="50" customWidth="1"/>
    <col min="13" max="13" width="12.28515625" style="50" customWidth="1"/>
    <col min="14" max="16384" width="8.85546875" style="50"/>
  </cols>
  <sheetData>
    <row r="1" spans="2:13" ht="15.75" thickBot="1" x14ac:dyDescent="0.3"/>
    <row r="2" spans="2:13" ht="15.75" thickBot="1" x14ac:dyDescent="0.3">
      <c r="B2" s="1">
        <v>1</v>
      </c>
      <c r="C2" s="2"/>
      <c r="D2" s="61" t="str">
        <f>[1]Translations!$B$54</f>
        <v>This is an optional tool for calculating whether costs can be considered as unreasonable.</v>
      </c>
      <c r="E2" s="61"/>
      <c r="F2" s="61"/>
      <c r="G2" s="61"/>
      <c r="H2" s="61"/>
      <c r="I2" s="61"/>
      <c r="J2" s="61"/>
      <c r="K2" s="61"/>
      <c r="L2" s="61"/>
      <c r="M2" s="61"/>
    </row>
    <row r="3" spans="2:13" x14ac:dyDescent="0.25">
      <c r="B3" s="3"/>
      <c r="C3" s="2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x14ac:dyDescent="0.25">
      <c r="B4" s="5"/>
      <c r="C4" s="2"/>
      <c r="D4" s="7"/>
      <c r="E4" s="7"/>
      <c r="F4" s="7"/>
      <c r="G4" s="7"/>
      <c r="H4" s="7"/>
      <c r="I4" s="4"/>
      <c r="J4" s="4"/>
      <c r="K4" s="4"/>
      <c r="L4" s="4"/>
      <c r="M4" s="4"/>
    </row>
    <row r="5" spans="2:13" x14ac:dyDescent="0.25">
      <c r="B5" s="5"/>
      <c r="C5" s="6" t="s">
        <v>0</v>
      </c>
      <c r="D5" s="62" t="str">
        <f>[1]Translations!$B$59</f>
        <v>Types of costs</v>
      </c>
      <c r="E5" s="62"/>
      <c r="F5" s="62"/>
      <c r="G5" s="62"/>
      <c r="H5" s="62"/>
      <c r="I5" s="62"/>
      <c r="J5" s="62"/>
      <c r="K5" s="62"/>
      <c r="L5" s="62"/>
      <c r="M5" s="62"/>
    </row>
    <row r="6" spans="2:13" x14ac:dyDescent="0.25">
      <c r="B6" s="5"/>
      <c r="C6" s="2"/>
      <c r="D6" s="4"/>
      <c r="E6" s="4"/>
      <c r="F6" s="4"/>
      <c r="G6" s="4"/>
      <c r="H6" s="4"/>
      <c r="I6" s="4"/>
      <c r="J6" s="4"/>
      <c r="K6" s="4"/>
      <c r="L6" s="2"/>
      <c r="M6" s="4"/>
    </row>
    <row r="7" spans="2:13" ht="15.75" thickBot="1" x14ac:dyDescent="0.3">
      <c r="B7" s="5"/>
      <c r="C7" s="2"/>
      <c r="D7" s="8" t="str">
        <f>[1]Translations!$B$75</f>
        <v>ii. Costs of the new equipment or new measures</v>
      </c>
      <c r="E7" s="2"/>
      <c r="F7" s="30"/>
      <c r="G7" s="2"/>
      <c r="H7" s="2"/>
      <c r="I7" s="2"/>
      <c r="J7" s="2"/>
      <c r="K7" s="2"/>
      <c r="L7" s="2"/>
      <c r="M7" s="2"/>
    </row>
    <row r="8" spans="2:13" x14ac:dyDescent="0.25">
      <c r="B8" s="5"/>
      <c r="C8" s="2"/>
      <c r="D8" s="63" t="str">
        <f>[1]Translations!$B$70</f>
        <v>Brief description</v>
      </c>
      <c r="E8" s="64"/>
      <c r="F8" s="64"/>
      <c r="G8" s="67" t="str">
        <f>[1]Translations!$B$86</f>
        <v>Investment costs</v>
      </c>
      <c r="H8" s="68"/>
      <c r="I8" s="69"/>
      <c r="J8" s="63" t="str">
        <f>"Operational and maintenance costs
[€/year]"</f>
        <v>Operational and maintenance costs
[€/year]</v>
      </c>
      <c r="K8" s="70"/>
      <c r="L8" s="72" t="str">
        <f>[1]Translations!$B$88</f>
        <v>Other costs [€/year]</v>
      </c>
      <c r="M8" s="72" t="str">
        <f>[1]Translations!$B$74</f>
        <v>Annual costs [€]</v>
      </c>
    </row>
    <row r="9" spans="2:13" ht="36.75" thickBot="1" x14ac:dyDescent="0.3">
      <c r="B9" s="9"/>
      <c r="C9" s="10"/>
      <c r="D9" s="65"/>
      <c r="E9" s="66"/>
      <c r="F9" s="66"/>
      <c r="G9" s="11" t="str">
        <f>[1]Translations!$B$89</f>
        <v>Investment costs [€]</v>
      </c>
      <c r="H9" s="12" t="str">
        <f>[1]Translations!$B$90</f>
        <v>depreciation period [years]</v>
      </c>
      <c r="I9" s="13" t="str">
        <f>"Interest rate (optional) 
[%]"</f>
        <v>Interest rate (optional) 
[%]</v>
      </c>
      <c r="J9" s="65"/>
      <c r="K9" s="71"/>
      <c r="L9" s="73"/>
      <c r="M9" s="74"/>
    </row>
    <row r="10" spans="2:13" x14ac:dyDescent="0.25">
      <c r="B10" s="5"/>
      <c r="C10" s="14"/>
      <c r="D10" s="77"/>
      <c r="E10" s="78"/>
      <c r="F10" s="78"/>
      <c r="G10" s="15"/>
      <c r="H10" s="16"/>
      <c r="I10" s="17"/>
      <c r="J10" s="79"/>
      <c r="K10" s="80"/>
      <c r="L10" s="15"/>
      <c r="M10" s="18" t="str">
        <f>IF(COUNT(G10:L10)&gt;0,IF(COUNT(G10:H10)=2,IF(I10&gt;0,-PMT(I10/100,H10,G10),G10/H10),0)+J10+L10,"")</f>
        <v/>
      </c>
    </row>
    <row r="11" spans="2:13" x14ac:dyDescent="0.25">
      <c r="B11" s="5"/>
      <c r="C11" s="2"/>
      <c r="D11" s="75"/>
      <c r="E11" s="76"/>
      <c r="F11" s="76"/>
      <c r="G11" s="19"/>
      <c r="H11" s="20"/>
      <c r="I11" s="21"/>
      <c r="J11" s="51"/>
      <c r="K11" s="52"/>
      <c r="L11" s="19"/>
      <c r="M11" s="22" t="str">
        <f>IF(COUNT(G11:L11)&gt;0,IF(COUNT(G11:H11)=2,IF(I11&gt;0,-PMT(I11/100,H11,G11),G11/H11),0)+J11+L11,"")</f>
        <v/>
      </c>
    </row>
    <row r="12" spans="2:13" x14ac:dyDescent="0.25">
      <c r="B12" s="5"/>
      <c r="C12" s="2"/>
      <c r="D12" s="75"/>
      <c r="E12" s="76"/>
      <c r="F12" s="76"/>
      <c r="G12" s="19"/>
      <c r="H12" s="20"/>
      <c r="I12" s="21"/>
      <c r="J12" s="51"/>
      <c r="K12" s="52"/>
      <c r="L12" s="19"/>
      <c r="M12" s="22" t="str">
        <f>IF(COUNT(G12:L12)&gt;0,IF(COUNT(G12:H12)=2,IF(I12&gt;0,-PMT(I12/100,H12,G12),G12/H12),0)+J12+L12,"")</f>
        <v/>
      </c>
    </row>
    <row r="13" spans="2:13" x14ac:dyDescent="0.25">
      <c r="B13" s="5"/>
      <c r="C13" s="2"/>
      <c r="D13" s="75"/>
      <c r="E13" s="76"/>
      <c r="F13" s="76"/>
      <c r="G13" s="19"/>
      <c r="H13" s="20"/>
      <c r="I13" s="21"/>
      <c r="J13" s="51"/>
      <c r="K13" s="52"/>
      <c r="L13" s="19"/>
      <c r="M13" s="22" t="str">
        <f>IF(COUNT(G13:L13)&gt;0,IF(COUNT(G13:H13)=2,IF(I13&gt;0,-PMT(I13/100,H13,G13),G13/H13),0)+J13+L13,"")</f>
        <v/>
      </c>
    </row>
    <row r="14" spans="2:13" ht="15.75" thickBot="1" x14ac:dyDescent="0.3">
      <c r="B14" s="5"/>
      <c r="C14" s="2"/>
      <c r="D14" s="53"/>
      <c r="E14" s="54"/>
      <c r="F14" s="54"/>
      <c r="G14" s="23"/>
      <c r="H14" s="24"/>
      <c r="I14" s="25"/>
      <c r="J14" s="55"/>
      <c r="K14" s="56"/>
      <c r="L14" s="23"/>
      <c r="M14" s="26" t="str">
        <f>IF(COUNT(G14:L14)&gt;0,IF(COUNT(G14:H14)=2,IF(I14&gt;0,-PMT(I14/100,H14,G14),G14/H14),0)+J14+L14,"")</f>
        <v/>
      </c>
    </row>
    <row r="15" spans="2:13" ht="15.75" thickBot="1" x14ac:dyDescent="0.3">
      <c r="B15" s="5"/>
      <c r="C15" s="5"/>
      <c r="D15" s="5"/>
      <c r="E15" s="5"/>
      <c r="F15" s="5"/>
      <c r="G15" s="5"/>
      <c r="H15" s="5"/>
      <c r="I15" s="5"/>
      <c r="J15" s="5"/>
      <c r="K15" s="27" t="str">
        <f>[1]Translations!$B$52</f>
        <v>Sum</v>
      </c>
      <c r="L15" s="28" t="s">
        <v>2</v>
      </c>
      <c r="M15" s="29" t="str">
        <f>IF(COUNT(M10:M14)&gt;0,SUM(M10:M14),"")</f>
        <v/>
      </c>
    </row>
    <row r="16" spans="2:13" ht="15.75" thickBo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5.75" thickBot="1" x14ac:dyDescent="0.3">
      <c r="B17" s="5"/>
      <c r="C17" s="6" t="s">
        <v>1</v>
      </c>
      <c r="D17" s="57" t="str">
        <f>[1]Translations!$B$77</f>
        <v>Annual costs (Sum of all "additional" costs)</v>
      </c>
      <c r="E17" s="57"/>
      <c r="F17" s="57"/>
      <c r="G17" s="57"/>
      <c r="H17" s="57"/>
      <c r="I17" s="57"/>
      <c r="J17" s="57"/>
      <c r="K17" s="57"/>
      <c r="L17" s="31" t="s">
        <v>2</v>
      </c>
      <c r="M17" s="29" t="str">
        <f>IF(ISNUMBER(M15),M15,"")</f>
        <v/>
      </c>
    </row>
    <row r="18" spans="2:13" x14ac:dyDescent="0.25">
      <c r="B18" s="5"/>
      <c r="C18" s="2"/>
      <c r="D18" s="32"/>
      <c r="E18" s="32"/>
      <c r="F18" s="32"/>
      <c r="G18" s="32"/>
      <c r="H18" s="58" t="str">
        <f>"Most recently determined sub-installation annual allocation"</f>
        <v>Most recently determined sub-installation annual allocation</v>
      </c>
      <c r="I18" s="32"/>
      <c r="J18" s="32"/>
      <c r="K18" s="32"/>
      <c r="L18" s="32"/>
      <c r="M18" s="32"/>
    </row>
    <row r="19" spans="2:13" ht="15.75" thickBot="1" x14ac:dyDescent="0.3">
      <c r="B19" s="9"/>
      <c r="C19" s="2"/>
      <c r="D19" s="33"/>
      <c r="E19" s="33"/>
      <c r="F19" s="6" t="str">
        <f>[1]Translations!$B$78</f>
        <v>EUA price [€/t CO2e]</v>
      </c>
      <c r="G19" s="33"/>
      <c r="H19" s="59"/>
      <c r="I19" s="33"/>
      <c r="J19" s="6" t="str">
        <f>[1]Translations!$B$80</f>
        <v>Improvement factor</v>
      </c>
      <c r="K19" s="33"/>
      <c r="L19" s="33"/>
      <c r="M19" s="33"/>
    </row>
    <row r="20" spans="2:13" ht="15.75" thickBot="1" x14ac:dyDescent="0.3">
      <c r="B20" s="5"/>
      <c r="C20" s="6" t="s">
        <v>3</v>
      </c>
      <c r="D20" s="57" t="str">
        <f>[1]Translations!$B$81</f>
        <v>Annual Benefits</v>
      </c>
      <c r="E20" s="60"/>
      <c r="F20" s="34">
        <v>20</v>
      </c>
      <c r="G20" s="35" t="s">
        <v>5</v>
      </c>
      <c r="H20" s="36"/>
      <c r="I20" s="37" t="s">
        <v>5</v>
      </c>
      <c r="J20" s="38" t="e">
        <f>IF(AND(#REF!&lt;&gt;"",#REF!=FALSE),1/100,IF(COUNT(#REF!,#REF!)=2,#REF!-#REF!,""))</f>
        <v>#REF!</v>
      </c>
      <c r="K20" s="39"/>
      <c r="L20" s="31" t="s">
        <v>2</v>
      </c>
      <c r="M20" s="29" t="str">
        <f>IF(COUNT(F20,H20,J20)=3,F20*H20*J20,"")</f>
        <v/>
      </c>
    </row>
    <row r="21" spans="2:13" ht="15.75" thickBot="1" x14ac:dyDescent="0.3">
      <c r="B21" s="5"/>
      <c r="C21" s="40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5.75" thickBot="1" x14ac:dyDescent="0.3">
      <c r="B22" s="5"/>
      <c r="C22" s="6" t="s">
        <v>4</v>
      </c>
      <c r="D22" s="41" t="str">
        <f>[1]Translations!$B$82</f>
        <v>Costs are unreasonable?</v>
      </c>
      <c r="E22" s="42"/>
      <c r="F22" s="42"/>
      <c r="G22" s="43"/>
      <c r="H22" s="44" t="str">
        <f>IF(COUNT(M17,M20)=2,AND(M17&gt;M20,M17),"FALSK")</f>
        <v>FALSK</v>
      </c>
      <c r="I22" s="14"/>
      <c r="J22" s="14"/>
      <c r="K22" s="14"/>
      <c r="L22" s="14"/>
      <c r="M22" s="14"/>
    </row>
    <row r="23" spans="2:13" x14ac:dyDescent="0.25">
      <c r="B23" s="5"/>
    </row>
    <row r="24" spans="2:13" x14ac:dyDescent="0.25">
      <c r="B24" s="5"/>
    </row>
    <row r="25" spans="2:13" ht="15.75" thickBot="1" x14ac:dyDescent="0.3">
      <c r="B25" s="45"/>
      <c r="C25" s="46"/>
      <c r="D25" s="47"/>
      <c r="E25" s="48"/>
      <c r="F25" s="49"/>
      <c r="G25" s="49"/>
      <c r="H25" s="49"/>
      <c r="I25" s="49"/>
      <c r="J25" s="49"/>
      <c r="K25" s="49"/>
      <c r="L25" s="49"/>
      <c r="M25" s="49"/>
    </row>
    <row r="26" spans="2:13" ht="15.75" thickBot="1" x14ac:dyDescent="0.3">
      <c r="B26" s="5"/>
    </row>
    <row r="27" spans="2:13" ht="15.75" thickBot="1" x14ac:dyDescent="0.3">
      <c r="B27" s="1">
        <v>2</v>
      </c>
      <c r="C27" s="2"/>
      <c r="D27" s="61" t="str">
        <f>[1]Translations!$B$54</f>
        <v>This is an optional tool for calculating whether costs can be considered as unreasonable.</v>
      </c>
      <c r="E27" s="61"/>
      <c r="F27" s="61"/>
      <c r="G27" s="61"/>
      <c r="H27" s="61"/>
      <c r="I27" s="61"/>
      <c r="J27" s="61"/>
      <c r="K27" s="61"/>
      <c r="L27" s="61"/>
      <c r="M27" s="61"/>
    </row>
    <row r="28" spans="2:13" x14ac:dyDescent="0.25">
      <c r="B28" s="3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25">
      <c r="B29" s="5"/>
      <c r="C29" s="2"/>
      <c r="D29" s="7"/>
      <c r="E29" s="7"/>
      <c r="F29" s="7"/>
      <c r="G29" s="7"/>
      <c r="H29" s="7"/>
      <c r="I29" s="4"/>
      <c r="J29" s="4"/>
      <c r="K29" s="4"/>
      <c r="L29" s="4"/>
      <c r="M29" s="4"/>
    </row>
    <row r="30" spans="2:13" x14ac:dyDescent="0.25">
      <c r="B30" s="5"/>
      <c r="C30" s="6" t="s">
        <v>0</v>
      </c>
      <c r="D30" s="62" t="str">
        <f>[1]Translations!$B$59</f>
        <v>Types of costs</v>
      </c>
      <c r="E30" s="62"/>
      <c r="F30" s="62"/>
      <c r="G30" s="62"/>
      <c r="H30" s="62"/>
      <c r="I30" s="62"/>
      <c r="J30" s="62"/>
      <c r="K30" s="62"/>
      <c r="L30" s="62"/>
      <c r="M30" s="62"/>
    </row>
    <row r="31" spans="2:13" x14ac:dyDescent="0.25">
      <c r="B31" s="5"/>
      <c r="C31" s="2"/>
      <c r="D31" s="4"/>
      <c r="E31" s="4"/>
      <c r="F31" s="4"/>
      <c r="G31" s="4"/>
      <c r="H31" s="4"/>
      <c r="I31" s="4"/>
      <c r="J31" s="4"/>
      <c r="K31" s="4"/>
      <c r="L31" s="2"/>
      <c r="M31" s="4"/>
    </row>
    <row r="32" spans="2:13" ht="15.75" thickBot="1" x14ac:dyDescent="0.3">
      <c r="B32" s="5"/>
      <c r="C32" s="2"/>
      <c r="D32" s="8" t="str">
        <f>[1]Translations!$B$75</f>
        <v>ii. Costs of the new equipment or new measures</v>
      </c>
      <c r="E32" s="2"/>
      <c r="F32" s="30"/>
      <c r="G32" s="2"/>
      <c r="H32" s="2"/>
      <c r="I32" s="2"/>
      <c r="J32" s="2"/>
      <c r="K32" s="2"/>
      <c r="L32" s="2"/>
      <c r="M32" s="2"/>
    </row>
    <row r="33" spans="2:13" x14ac:dyDescent="0.25">
      <c r="B33" s="5"/>
      <c r="C33" s="2"/>
      <c r="D33" s="63" t="str">
        <f>[1]Translations!$B$70</f>
        <v>Brief description</v>
      </c>
      <c r="E33" s="64"/>
      <c r="F33" s="64"/>
      <c r="G33" s="67" t="str">
        <f>[1]Translations!$B$86</f>
        <v>Investment costs</v>
      </c>
      <c r="H33" s="68"/>
      <c r="I33" s="69"/>
      <c r="J33" s="63" t="str">
        <f>"Operational and maintenance costs
[€/year]"</f>
        <v>Operational and maintenance costs
[€/year]</v>
      </c>
      <c r="K33" s="70"/>
      <c r="L33" s="72" t="str">
        <f>[1]Translations!$B$88</f>
        <v>Other costs [€/year]</v>
      </c>
      <c r="M33" s="72" t="str">
        <f>[1]Translations!$B$74</f>
        <v>Annual costs [€]</v>
      </c>
    </row>
    <row r="34" spans="2:13" ht="36.75" thickBot="1" x14ac:dyDescent="0.3">
      <c r="B34" s="9"/>
      <c r="C34" s="10"/>
      <c r="D34" s="65"/>
      <c r="E34" s="66"/>
      <c r="F34" s="66"/>
      <c r="G34" s="11" t="str">
        <f>[1]Translations!$B$89</f>
        <v>Investment costs [€]</v>
      </c>
      <c r="H34" s="12" t="str">
        <f>[1]Translations!$B$90</f>
        <v>depreciation period [years]</v>
      </c>
      <c r="I34" s="13" t="str">
        <f>"Interest rate (optional) 
[%]"</f>
        <v>Interest rate (optional) 
[%]</v>
      </c>
      <c r="J34" s="65"/>
      <c r="K34" s="71"/>
      <c r="L34" s="73"/>
      <c r="M34" s="74"/>
    </row>
    <row r="35" spans="2:13" x14ac:dyDescent="0.25">
      <c r="B35" s="5"/>
      <c r="C35" s="14"/>
      <c r="D35" s="77"/>
      <c r="E35" s="78"/>
      <c r="F35" s="78"/>
      <c r="G35" s="15"/>
      <c r="H35" s="16"/>
      <c r="I35" s="17"/>
      <c r="J35" s="79"/>
      <c r="K35" s="80"/>
      <c r="L35" s="15"/>
      <c r="M35" s="18" t="str">
        <f>IF(COUNT(G35:L35)&gt;0,IF(COUNT(G35:H35)=2,IF(I35&gt;0,-PMT(I35/100,H35,G35),G35/H35),0)+J35+L35,"")</f>
        <v/>
      </c>
    </row>
    <row r="36" spans="2:13" x14ac:dyDescent="0.25">
      <c r="B36" s="5"/>
      <c r="C36" s="2"/>
      <c r="D36" s="75"/>
      <c r="E36" s="76"/>
      <c r="F36" s="76"/>
      <c r="G36" s="19"/>
      <c r="H36" s="20"/>
      <c r="I36" s="21"/>
      <c r="J36" s="51"/>
      <c r="K36" s="52"/>
      <c r="L36" s="19"/>
      <c r="M36" s="22" t="str">
        <f>IF(COUNT(G36:L36)&gt;0,IF(COUNT(G36:H36)=2,IF(I36&gt;0,-PMT(I36/100,H36,G36),G36/H36),0)+J36+L36,"")</f>
        <v/>
      </c>
    </row>
    <row r="37" spans="2:13" x14ac:dyDescent="0.25">
      <c r="B37" s="5"/>
      <c r="C37" s="2"/>
      <c r="D37" s="75"/>
      <c r="E37" s="76"/>
      <c r="F37" s="76"/>
      <c r="G37" s="19"/>
      <c r="H37" s="20"/>
      <c r="I37" s="21"/>
      <c r="J37" s="51"/>
      <c r="K37" s="52"/>
      <c r="L37" s="19"/>
      <c r="M37" s="22" t="str">
        <f>IF(COUNT(G37:L37)&gt;0,IF(COUNT(G37:H37)=2,IF(I37&gt;0,-PMT(I37/100,H37,G37),G37/H37),0)+J37+L37,"")</f>
        <v/>
      </c>
    </row>
    <row r="38" spans="2:13" x14ac:dyDescent="0.25">
      <c r="B38" s="5"/>
      <c r="C38" s="2"/>
      <c r="D38" s="75"/>
      <c r="E38" s="76"/>
      <c r="F38" s="76"/>
      <c r="G38" s="19"/>
      <c r="H38" s="20"/>
      <c r="I38" s="21"/>
      <c r="J38" s="51"/>
      <c r="K38" s="52"/>
      <c r="L38" s="19"/>
      <c r="M38" s="22" t="str">
        <f>IF(COUNT(G38:L38)&gt;0,IF(COUNT(G38:H38)=2,IF(I38&gt;0,-PMT(I38/100,H38,G38),G38/H38),0)+J38+L38,"")</f>
        <v/>
      </c>
    </row>
    <row r="39" spans="2:13" ht="15.75" thickBot="1" x14ac:dyDescent="0.3">
      <c r="B39" s="5"/>
      <c r="C39" s="2"/>
      <c r="D39" s="53"/>
      <c r="E39" s="54"/>
      <c r="F39" s="54"/>
      <c r="G39" s="23"/>
      <c r="H39" s="24"/>
      <c r="I39" s="25"/>
      <c r="J39" s="55"/>
      <c r="K39" s="56"/>
      <c r="L39" s="23"/>
      <c r="M39" s="26" t="str">
        <f>IF(COUNT(G39:L39)&gt;0,IF(COUNT(G39:H39)=2,IF(I39&gt;0,-PMT(I39/100,H39,G39),G39/H39),0)+J39+L39,"")</f>
        <v/>
      </c>
    </row>
    <row r="40" spans="2:13" ht="15.75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27" t="str">
        <f>[1]Translations!$B$52</f>
        <v>Sum</v>
      </c>
      <c r="L40" s="28" t="s">
        <v>2</v>
      </c>
      <c r="M40" s="29" t="str">
        <f>IF(COUNT(M35:M39)&gt;0,SUM(M35:M39),"")</f>
        <v/>
      </c>
    </row>
    <row r="41" spans="2:13" ht="15.75" thickBot="1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.75" thickBot="1" x14ac:dyDescent="0.3">
      <c r="B42" s="5"/>
      <c r="C42" s="6" t="s">
        <v>1</v>
      </c>
      <c r="D42" s="57" t="str">
        <f>[1]Translations!$B$77</f>
        <v>Annual costs (Sum of all "additional" costs)</v>
      </c>
      <c r="E42" s="57"/>
      <c r="F42" s="57"/>
      <c r="G42" s="57"/>
      <c r="H42" s="57"/>
      <c r="I42" s="57"/>
      <c r="J42" s="57"/>
      <c r="K42" s="57"/>
      <c r="L42" s="31" t="s">
        <v>2</v>
      </c>
      <c r="M42" s="29" t="str">
        <f>IF(ISNUMBER(M40),M40,"")</f>
        <v/>
      </c>
    </row>
    <row r="43" spans="2:13" x14ac:dyDescent="0.25">
      <c r="B43" s="5"/>
      <c r="C43" s="2"/>
      <c r="D43" s="32"/>
      <c r="E43" s="32"/>
      <c r="F43" s="32"/>
      <c r="G43" s="32"/>
      <c r="H43" s="58" t="str">
        <f>"Most recently determined sub-installation annual allocation"</f>
        <v>Most recently determined sub-installation annual allocation</v>
      </c>
      <c r="I43" s="32"/>
      <c r="J43" s="32"/>
      <c r="K43" s="32"/>
      <c r="L43" s="32"/>
      <c r="M43" s="32"/>
    </row>
    <row r="44" spans="2:13" ht="15.75" thickBot="1" x14ac:dyDescent="0.3">
      <c r="B44" s="9"/>
      <c r="C44" s="2"/>
      <c r="D44" s="33"/>
      <c r="E44" s="33"/>
      <c r="F44" s="6" t="str">
        <f>[1]Translations!$B$78</f>
        <v>EUA price [€/t CO2e]</v>
      </c>
      <c r="G44" s="33"/>
      <c r="H44" s="59"/>
      <c r="I44" s="33"/>
      <c r="J44" s="6" t="str">
        <f>[1]Translations!$B$80</f>
        <v>Improvement factor</v>
      </c>
      <c r="K44" s="33"/>
      <c r="L44" s="33"/>
      <c r="M44" s="33"/>
    </row>
    <row r="45" spans="2:13" ht="15.75" thickBot="1" x14ac:dyDescent="0.3">
      <c r="B45" s="5"/>
      <c r="C45" s="6" t="s">
        <v>3</v>
      </c>
      <c r="D45" s="57" t="str">
        <f>[1]Translations!$B$81</f>
        <v>Annual Benefits</v>
      </c>
      <c r="E45" s="60"/>
      <c r="F45" s="34">
        <v>20</v>
      </c>
      <c r="G45" s="35" t="s">
        <v>5</v>
      </c>
      <c r="H45" s="36"/>
      <c r="I45" s="37" t="s">
        <v>5</v>
      </c>
      <c r="J45" s="38" t="e">
        <f>IF(AND(#REF!&lt;&gt;"",#REF!=FALSE),1/100,IF(COUNT(#REF!,#REF!)=2,#REF!-#REF!,""))</f>
        <v>#REF!</v>
      </c>
      <c r="K45" s="39"/>
      <c r="L45" s="31" t="s">
        <v>2</v>
      </c>
      <c r="M45" s="29" t="str">
        <f>IF(COUNT(F45,H45,J45)=3,F45*H45*J45,"")</f>
        <v/>
      </c>
    </row>
    <row r="46" spans="2:13" ht="15.75" thickBot="1" x14ac:dyDescent="0.3">
      <c r="B46" s="5"/>
      <c r="C46" s="40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15.75" thickBot="1" x14ac:dyDescent="0.3">
      <c r="B47" s="5"/>
      <c r="C47" s="6" t="s">
        <v>4</v>
      </c>
      <c r="D47" s="41" t="str">
        <f>[1]Translations!$B$82</f>
        <v>Costs are unreasonable?</v>
      </c>
      <c r="E47" s="42"/>
      <c r="F47" s="42"/>
      <c r="G47" s="43"/>
      <c r="H47" s="44" t="str">
        <f>IF(COUNT(M42,M45)=2,AND(M42&gt;M45,M42),"FALSK")</f>
        <v>FALSK</v>
      </c>
      <c r="I47" s="14"/>
      <c r="J47" s="14"/>
      <c r="K47" s="14"/>
      <c r="L47" s="14"/>
      <c r="M47" s="14"/>
    </row>
    <row r="48" spans="2:13" x14ac:dyDescent="0.25">
      <c r="B48" s="5"/>
    </row>
    <row r="49" spans="2:13" x14ac:dyDescent="0.25">
      <c r="B49" s="5"/>
    </row>
    <row r="50" spans="2:13" ht="15.75" thickBot="1" x14ac:dyDescent="0.3">
      <c r="B50" s="45"/>
      <c r="C50" s="46"/>
      <c r="D50" s="47"/>
      <c r="E50" s="48"/>
      <c r="F50" s="49"/>
      <c r="G50" s="49"/>
      <c r="H50" s="49"/>
      <c r="I50" s="49"/>
      <c r="J50" s="49"/>
      <c r="K50" s="49"/>
      <c r="L50" s="49"/>
      <c r="M50" s="49"/>
    </row>
    <row r="51" spans="2:13" ht="15.75" thickBot="1" x14ac:dyDescent="0.3"/>
    <row r="52" spans="2:13" ht="15.75" thickBot="1" x14ac:dyDescent="0.3">
      <c r="B52" s="1">
        <v>3</v>
      </c>
      <c r="C52" s="2"/>
      <c r="D52" s="61" t="str">
        <f>[1]Translations!$B$54</f>
        <v>This is an optional tool for calculating whether costs can be considered as unreasonable.</v>
      </c>
      <c r="E52" s="61"/>
      <c r="F52" s="61"/>
      <c r="G52" s="61"/>
      <c r="H52" s="61"/>
      <c r="I52" s="61"/>
      <c r="J52" s="61"/>
      <c r="K52" s="61"/>
      <c r="L52" s="61"/>
      <c r="M52" s="61"/>
    </row>
    <row r="53" spans="2:13" x14ac:dyDescent="0.25">
      <c r="B53" s="3"/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5"/>
      <c r="C54" s="2"/>
      <c r="D54" s="7"/>
      <c r="E54" s="7"/>
      <c r="F54" s="7"/>
      <c r="G54" s="7"/>
      <c r="H54" s="7"/>
      <c r="I54" s="4"/>
      <c r="J54" s="4"/>
      <c r="K54" s="4"/>
      <c r="L54" s="4"/>
      <c r="M54" s="4"/>
    </row>
    <row r="55" spans="2:13" x14ac:dyDescent="0.25">
      <c r="B55" s="5"/>
      <c r="C55" s="6" t="s">
        <v>0</v>
      </c>
      <c r="D55" s="62" t="str">
        <f>[1]Translations!$B$59</f>
        <v>Types of costs</v>
      </c>
      <c r="E55" s="62"/>
      <c r="F55" s="62"/>
      <c r="G55" s="62"/>
      <c r="H55" s="62"/>
      <c r="I55" s="62"/>
      <c r="J55" s="62"/>
      <c r="K55" s="62"/>
      <c r="L55" s="62"/>
      <c r="M55" s="62"/>
    </row>
    <row r="56" spans="2:13" x14ac:dyDescent="0.25">
      <c r="B56" s="5"/>
      <c r="C56" s="2"/>
      <c r="D56" s="4"/>
      <c r="E56" s="4"/>
      <c r="F56" s="4"/>
      <c r="G56" s="4"/>
      <c r="H56" s="4"/>
      <c r="I56" s="4"/>
      <c r="J56" s="4"/>
      <c r="K56" s="4"/>
      <c r="L56" s="2"/>
      <c r="M56" s="4"/>
    </row>
    <row r="57" spans="2:13" ht="15.75" thickBot="1" x14ac:dyDescent="0.3">
      <c r="B57" s="5"/>
      <c r="C57" s="2"/>
      <c r="D57" s="8" t="str">
        <f>[1]Translations!$B$75</f>
        <v>ii. Costs of the new equipment or new measures</v>
      </c>
      <c r="E57" s="2"/>
      <c r="F57" s="30"/>
      <c r="G57" s="2"/>
      <c r="H57" s="2"/>
      <c r="I57" s="2"/>
      <c r="J57" s="2"/>
      <c r="K57" s="2"/>
      <c r="L57" s="2"/>
      <c r="M57" s="2"/>
    </row>
    <row r="58" spans="2:13" x14ac:dyDescent="0.25">
      <c r="B58" s="5"/>
      <c r="C58" s="2"/>
      <c r="D58" s="63" t="str">
        <f>[1]Translations!$B$70</f>
        <v>Brief description</v>
      </c>
      <c r="E58" s="64"/>
      <c r="F58" s="64"/>
      <c r="G58" s="67" t="str">
        <f>[1]Translations!$B$86</f>
        <v>Investment costs</v>
      </c>
      <c r="H58" s="68"/>
      <c r="I58" s="69"/>
      <c r="J58" s="63" t="str">
        <f>"Operational and maintenance costs
[€/year]"</f>
        <v>Operational and maintenance costs
[€/year]</v>
      </c>
      <c r="K58" s="70"/>
      <c r="L58" s="72" t="str">
        <f>[1]Translations!$B$88</f>
        <v>Other costs [€/year]</v>
      </c>
      <c r="M58" s="72" t="str">
        <f>[1]Translations!$B$74</f>
        <v>Annual costs [€]</v>
      </c>
    </row>
    <row r="59" spans="2:13" ht="36.75" thickBot="1" x14ac:dyDescent="0.3">
      <c r="B59" s="9"/>
      <c r="C59" s="10"/>
      <c r="D59" s="65"/>
      <c r="E59" s="66"/>
      <c r="F59" s="66"/>
      <c r="G59" s="11" t="str">
        <f>[1]Translations!$B$89</f>
        <v>Investment costs [€]</v>
      </c>
      <c r="H59" s="12" t="str">
        <f>[1]Translations!$B$90</f>
        <v>depreciation period [years]</v>
      </c>
      <c r="I59" s="13" t="str">
        <f>"Interest rate (optional) 
[%]"</f>
        <v>Interest rate (optional) 
[%]</v>
      </c>
      <c r="J59" s="65"/>
      <c r="K59" s="71"/>
      <c r="L59" s="73"/>
      <c r="M59" s="74"/>
    </row>
    <row r="60" spans="2:13" x14ac:dyDescent="0.25">
      <c r="B60" s="5"/>
      <c r="C60" s="14"/>
      <c r="D60" s="77"/>
      <c r="E60" s="78"/>
      <c r="F60" s="78"/>
      <c r="G60" s="15"/>
      <c r="H60" s="16"/>
      <c r="I60" s="17"/>
      <c r="J60" s="79"/>
      <c r="K60" s="80"/>
      <c r="L60" s="15"/>
      <c r="M60" s="18" t="str">
        <f>IF(COUNT(G60:L60)&gt;0,IF(COUNT(G60:H60)=2,IF(I60&gt;0,-PMT(I60/100,H60,G60),G60/H60),0)+J60+L60,"")</f>
        <v/>
      </c>
    </row>
    <row r="61" spans="2:13" x14ac:dyDescent="0.25">
      <c r="B61" s="5"/>
      <c r="C61" s="2"/>
      <c r="D61" s="75"/>
      <c r="E61" s="76"/>
      <c r="F61" s="76"/>
      <c r="G61" s="19"/>
      <c r="H61" s="20"/>
      <c r="I61" s="21"/>
      <c r="J61" s="51"/>
      <c r="K61" s="52"/>
      <c r="L61" s="19"/>
      <c r="M61" s="22" t="str">
        <f>IF(COUNT(G61:L61)&gt;0,IF(COUNT(G61:H61)=2,IF(I61&gt;0,-PMT(I61/100,H61,G61),G61/H61),0)+J61+L61,"")</f>
        <v/>
      </c>
    </row>
    <row r="62" spans="2:13" x14ac:dyDescent="0.25">
      <c r="B62" s="5"/>
      <c r="C62" s="2"/>
      <c r="D62" s="75"/>
      <c r="E62" s="76"/>
      <c r="F62" s="76"/>
      <c r="G62" s="19"/>
      <c r="H62" s="20"/>
      <c r="I62" s="21"/>
      <c r="J62" s="51"/>
      <c r="K62" s="52"/>
      <c r="L62" s="19"/>
      <c r="M62" s="22" t="str">
        <f>IF(COUNT(G62:L62)&gt;0,IF(COUNT(G62:H62)=2,IF(I62&gt;0,-PMT(I62/100,H62,G62),G62/H62),0)+J62+L62,"")</f>
        <v/>
      </c>
    </row>
    <row r="63" spans="2:13" x14ac:dyDescent="0.25">
      <c r="B63" s="5"/>
      <c r="C63" s="2"/>
      <c r="D63" s="75"/>
      <c r="E63" s="76"/>
      <c r="F63" s="76"/>
      <c r="G63" s="19"/>
      <c r="H63" s="20"/>
      <c r="I63" s="21"/>
      <c r="J63" s="51"/>
      <c r="K63" s="52"/>
      <c r="L63" s="19"/>
      <c r="M63" s="22" t="str">
        <f>IF(COUNT(G63:L63)&gt;0,IF(COUNT(G63:H63)=2,IF(I63&gt;0,-PMT(I63/100,H63,G63),G63/H63),0)+J63+L63,"")</f>
        <v/>
      </c>
    </row>
    <row r="64" spans="2:13" ht="15.75" thickBot="1" x14ac:dyDescent="0.3">
      <c r="B64" s="5"/>
      <c r="C64" s="2"/>
      <c r="D64" s="53"/>
      <c r="E64" s="54"/>
      <c r="F64" s="54"/>
      <c r="G64" s="23"/>
      <c r="H64" s="24"/>
      <c r="I64" s="25"/>
      <c r="J64" s="55"/>
      <c r="K64" s="56"/>
      <c r="L64" s="23"/>
      <c r="M64" s="26" t="str">
        <f>IF(COUNT(G64:L64)&gt;0,IF(COUNT(G64:H64)=2,IF(I64&gt;0,-PMT(I64/100,H64,G64),G64/H64),0)+J64+L64,"")</f>
        <v/>
      </c>
    </row>
    <row r="65" spans="2:13" ht="15.75" thickBot="1" x14ac:dyDescent="0.3">
      <c r="B65" s="5"/>
      <c r="C65" s="5"/>
      <c r="D65" s="5"/>
      <c r="E65" s="5"/>
      <c r="F65" s="5"/>
      <c r="G65" s="5"/>
      <c r="H65" s="5"/>
      <c r="I65" s="5"/>
      <c r="J65" s="5"/>
      <c r="K65" s="27" t="str">
        <f>[1]Translations!$B$52</f>
        <v>Sum</v>
      </c>
      <c r="L65" s="28" t="s">
        <v>2</v>
      </c>
      <c r="M65" s="29" t="str">
        <f>IF(COUNT(M60:M64)&gt;0,SUM(M60:M64),"")</f>
        <v/>
      </c>
    </row>
    <row r="66" spans="2:13" ht="15.75" thickBot="1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ht="15.75" thickBot="1" x14ac:dyDescent="0.3">
      <c r="B67" s="5"/>
      <c r="C67" s="6" t="s">
        <v>1</v>
      </c>
      <c r="D67" s="57" t="str">
        <f>[1]Translations!$B$77</f>
        <v>Annual costs (Sum of all "additional" costs)</v>
      </c>
      <c r="E67" s="57"/>
      <c r="F67" s="57"/>
      <c r="G67" s="57"/>
      <c r="H67" s="57"/>
      <c r="I67" s="57"/>
      <c r="J67" s="57"/>
      <c r="K67" s="57"/>
      <c r="L67" s="31" t="s">
        <v>2</v>
      </c>
      <c r="M67" s="29" t="str">
        <f>IF(ISNUMBER(M65),M65,"")</f>
        <v/>
      </c>
    </row>
    <row r="68" spans="2:13" x14ac:dyDescent="0.25">
      <c r="B68" s="5"/>
      <c r="C68" s="2"/>
      <c r="D68" s="32"/>
      <c r="E68" s="32"/>
      <c r="F68" s="32"/>
      <c r="G68" s="32"/>
      <c r="H68" s="58" t="str">
        <f>"Most recently determined sub-installation annual allocation"</f>
        <v>Most recently determined sub-installation annual allocation</v>
      </c>
      <c r="I68" s="32"/>
      <c r="J68" s="32"/>
      <c r="K68" s="32"/>
      <c r="L68" s="32"/>
      <c r="M68" s="32"/>
    </row>
    <row r="69" spans="2:13" ht="15.75" thickBot="1" x14ac:dyDescent="0.3">
      <c r="B69" s="9"/>
      <c r="C69" s="2"/>
      <c r="D69" s="33"/>
      <c r="E69" s="33"/>
      <c r="F69" s="6" t="str">
        <f>[1]Translations!$B$78</f>
        <v>EUA price [€/t CO2e]</v>
      </c>
      <c r="G69" s="33"/>
      <c r="H69" s="59"/>
      <c r="I69" s="33"/>
      <c r="J69" s="6" t="str">
        <f>[1]Translations!$B$80</f>
        <v>Improvement factor</v>
      </c>
      <c r="K69" s="33"/>
      <c r="L69" s="33"/>
      <c r="M69" s="33"/>
    </row>
    <row r="70" spans="2:13" ht="15.75" thickBot="1" x14ac:dyDescent="0.3">
      <c r="B70" s="5"/>
      <c r="C70" s="6" t="s">
        <v>3</v>
      </c>
      <c r="D70" s="57" t="str">
        <f>[1]Translations!$B$81</f>
        <v>Annual Benefits</v>
      </c>
      <c r="E70" s="60"/>
      <c r="F70" s="34">
        <v>20</v>
      </c>
      <c r="G70" s="35" t="s">
        <v>5</v>
      </c>
      <c r="H70" s="36"/>
      <c r="I70" s="37" t="s">
        <v>5</v>
      </c>
      <c r="J70" s="38" t="e">
        <f>IF(AND(#REF!&lt;&gt;"",#REF!=FALSE),1/100,IF(COUNT(#REF!,#REF!)=2,#REF!-#REF!,""))</f>
        <v>#REF!</v>
      </c>
      <c r="K70" s="39"/>
      <c r="L70" s="31" t="s">
        <v>2</v>
      </c>
      <c r="M70" s="29" t="str">
        <f>IF(COUNT(F70,H70,J70)=3,F70*H70*J70,"")</f>
        <v/>
      </c>
    </row>
    <row r="71" spans="2:13" ht="15.75" thickBot="1" x14ac:dyDescent="0.3">
      <c r="B71" s="5"/>
      <c r="C71" s="40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5.75" thickBot="1" x14ac:dyDescent="0.3">
      <c r="B72" s="5"/>
      <c r="C72" s="6" t="s">
        <v>4</v>
      </c>
      <c r="D72" s="41" t="str">
        <f>[1]Translations!$B$82</f>
        <v>Costs are unreasonable?</v>
      </c>
      <c r="E72" s="42"/>
      <c r="F72" s="42"/>
      <c r="G72" s="43"/>
      <c r="H72" s="44" t="str">
        <f>IF(COUNT(M67,M70)=2,AND(M67&gt;M70,M67),"FALSK")</f>
        <v>FALSK</v>
      </c>
      <c r="I72" s="14"/>
      <c r="J72" s="14"/>
      <c r="K72" s="14"/>
      <c r="L72" s="14"/>
      <c r="M72" s="14"/>
    </row>
    <row r="73" spans="2:13" x14ac:dyDescent="0.25">
      <c r="B73" s="5"/>
    </row>
    <row r="74" spans="2:13" x14ac:dyDescent="0.25">
      <c r="B74" s="5"/>
    </row>
    <row r="75" spans="2:13" ht="15.75" thickBot="1" x14ac:dyDescent="0.3">
      <c r="B75" s="45"/>
      <c r="C75" s="46"/>
      <c r="D75" s="47"/>
      <c r="E75" s="48"/>
      <c r="F75" s="49"/>
      <c r="G75" s="49"/>
      <c r="H75" s="49"/>
      <c r="I75" s="49"/>
      <c r="J75" s="49"/>
      <c r="K75" s="49"/>
      <c r="L75" s="49"/>
      <c r="M75" s="49"/>
    </row>
    <row r="76" spans="2:13" ht="15.75" thickBot="1" x14ac:dyDescent="0.3"/>
    <row r="77" spans="2:13" ht="15.75" thickBot="1" x14ac:dyDescent="0.3">
      <c r="B77" s="1">
        <v>4</v>
      </c>
      <c r="C77" s="2"/>
      <c r="D77" s="61" t="str">
        <f>[1]Translations!$B$54</f>
        <v>This is an optional tool for calculating whether costs can be considered as unreasonable.</v>
      </c>
      <c r="E77" s="61"/>
      <c r="F77" s="61"/>
      <c r="G77" s="61"/>
      <c r="H77" s="61"/>
      <c r="I77" s="61"/>
      <c r="J77" s="61"/>
      <c r="K77" s="61"/>
      <c r="L77" s="61"/>
      <c r="M77" s="61"/>
    </row>
    <row r="78" spans="2:13" x14ac:dyDescent="0.25">
      <c r="B78" s="3"/>
      <c r="C78" s="2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5"/>
      <c r="C79" s="2"/>
      <c r="D79" s="7"/>
      <c r="E79" s="7"/>
      <c r="F79" s="7"/>
      <c r="G79" s="7"/>
      <c r="H79" s="7"/>
      <c r="I79" s="4"/>
      <c r="J79" s="4"/>
      <c r="K79" s="4"/>
      <c r="L79" s="4"/>
      <c r="M79" s="4"/>
    </row>
    <row r="80" spans="2:13" x14ac:dyDescent="0.25">
      <c r="B80" s="5"/>
      <c r="C80" s="6" t="s">
        <v>0</v>
      </c>
      <c r="D80" s="62" t="str">
        <f>[1]Translations!$B$59</f>
        <v>Types of costs</v>
      </c>
      <c r="E80" s="62"/>
      <c r="F80" s="62"/>
      <c r="G80" s="62"/>
      <c r="H80" s="62"/>
      <c r="I80" s="62"/>
      <c r="J80" s="62"/>
      <c r="K80" s="62"/>
      <c r="L80" s="62"/>
      <c r="M80" s="62"/>
    </row>
    <row r="81" spans="2:13" x14ac:dyDescent="0.25">
      <c r="B81" s="5"/>
      <c r="C81" s="2"/>
      <c r="D81" s="4"/>
      <c r="E81" s="4"/>
      <c r="F81" s="4"/>
      <c r="G81" s="4"/>
      <c r="H81" s="4"/>
      <c r="I81" s="4"/>
      <c r="J81" s="4"/>
      <c r="K81" s="4"/>
      <c r="L81" s="2"/>
      <c r="M81" s="4"/>
    </row>
    <row r="82" spans="2:13" ht="15.75" thickBot="1" x14ac:dyDescent="0.3">
      <c r="B82" s="5"/>
      <c r="C82" s="2"/>
      <c r="D82" s="8" t="str">
        <f>[1]Translations!$B$75</f>
        <v>ii. Costs of the new equipment or new measures</v>
      </c>
      <c r="E82" s="2"/>
      <c r="F82" s="30"/>
      <c r="G82" s="2"/>
      <c r="H82" s="2"/>
      <c r="I82" s="2"/>
      <c r="J82" s="2"/>
      <c r="K82" s="2"/>
      <c r="L82" s="2"/>
      <c r="M82" s="2"/>
    </row>
    <row r="83" spans="2:13" x14ac:dyDescent="0.25">
      <c r="B83" s="5"/>
      <c r="C83" s="2"/>
      <c r="D83" s="63" t="str">
        <f>[1]Translations!$B$70</f>
        <v>Brief description</v>
      </c>
      <c r="E83" s="64"/>
      <c r="F83" s="64"/>
      <c r="G83" s="67" t="str">
        <f>[1]Translations!$B$86</f>
        <v>Investment costs</v>
      </c>
      <c r="H83" s="68"/>
      <c r="I83" s="69"/>
      <c r="J83" s="63" t="str">
        <f>"Operational and maintenance costs
[€/year]"</f>
        <v>Operational and maintenance costs
[€/year]</v>
      </c>
      <c r="K83" s="70"/>
      <c r="L83" s="72" t="str">
        <f>[1]Translations!$B$88</f>
        <v>Other costs [€/year]</v>
      </c>
      <c r="M83" s="72" t="str">
        <f>[1]Translations!$B$74</f>
        <v>Annual costs [€]</v>
      </c>
    </row>
    <row r="84" spans="2:13" ht="36.75" thickBot="1" x14ac:dyDescent="0.3">
      <c r="B84" s="9"/>
      <c r="C84" s="10"/>
      <c r="D84" s="65"/>
      <c r="E84" s="66"/>
      <c r="F84" s="66"/>
      <c r="G84" s="11" t="str">
        <f>[1]Translations!$B$89</f>
        <v>Investment costs [€]</v>
      </c>
      <c r="H84" s="12" t="str">
        <f>[1]Translations!$B$90</f>
        <v>depreciation period [years]</v>
      </c>
      <c r="I84" s="13" t="str">
        <f>"Interest rate (optional) 
[%]"</f>
        <v>Interest rate (optional) 
[%]</v>
      </c>
      <c r="J84" s="65"/>
      <c r="K84" s="71"/>
      <c r="L84" s="73"/>
      <c r="M84" s="74"/>
    </row>
    <row r="85" spans="2:13" x14ac:dyDescent="0.25">
      <c r="B85" s="5"/>
      <c r="C85" s="14"/>
      <c r="D85" s="77"/>
      <c r="E85" s="78"/>
      <c r="F85" s="78"/>
      <c r="G85" s="15"/>
      <c r="H85" s="16"/>
      <c r="I85" s="17"/>
      <c r="J85" s="79"/>
      <c r="K85" s="80"/>
      <c r="L85" s="15"/>
      <c r="M85" s="18" t="str">
        <f>IF(COUNT(G85:L85)&gt;0,IF(COUNT(G85:H85)=2,IF(I85&gt;0,-PMT(I85/100,H85,G85),G85/H85),0)+J85+L85,"")</f>
        <v/>
      </c>
    </row>
    <row r="86" spans="2:13" x14ac:dyDescent="0.25">
      <c r="B86" s="5"/>
      <c r="C86" s="2"/>
      <c r="D86" s="75"/>
      <c r="E86" s="76"/>
      <c r="F86" s="76"/>
      <c r="G86" s="19"/>
      <c r="H86" s="20"/>
      <c r="I86" s="21"/>
      <c r="J86" s="51"/>
      <c r="K86" s="52"/>
      <c r="L86" s="19"/>
      <c r="M86" s="22" t="str">
        <f>IF(COUNT(G86:L86)&gt;0,IF(COUNT(G86:H86)=2,IF(I86&gt;0,-PMT(I86/100,H86,G86),G86/H86),0)+J86+L86,"")</f>
        <v/>
      </c>
    </row>
    <row r="87" spans="2:13" x14ac:dyDescent="0.25">
      <c r="B87" s="5"/>
      <c r="C87" s="2"/>
      <c r="D87" s="75"/>
      <c r="E87" s="76"/>
      <c r="F87" s="76"/>
      <c r="G87" s="19"/>
      <c r="H87" s="20"/>
      <c r="I87" s="21"/>
      <c r="J87" s="51"/>
      <c r="K87" s="52"/>
      <c r="L87" s="19"/>
      <c r="M87" s="22" t="str">
        <f>IF(COUNT(G87:L87)&gt;0,IF(COUNT(G87:H87)=2,IF(I87&gt;0,-PMT(I87/100,H87,G87),G87/H87),0)+J87+L87,"")</f>
        <v/>
      </c>
    </row>
    <row r="88" spans="2:13" x14ac:dyDescent="0.25">
      <c r="B88" s="5"/>
      <c r="C88" s="2"/>
      <c r="D88" s="75"/>
      <c r="E88" s="76"/>
      <c r="F88" s="76"/>
      <c r="G88" s="19"/>
      <c r="H88" s="20"/>
      <c r="I88" s="21"/>
      <c r="J88" s="51"/>
      <c r="K88" s="52"/>
      <c r="L88" s="19"/>
      <c r="M88" s="22" t="str">
        <f>IF(COUNT(G88:L88)&gt;0,IF(COUNT(G88:H88)=2,IF(I88&gt;0,-PMT(I88/100,H88,G88),G88/H88),0)+J88+L88,"")</f>
        <v/>
      </c>
    </row>
    <row r="89" spans="2:13" ht="15.75" thickBot="1" x14ac:dyDescent="0.3">
      <c r="B89" s="5"/>
      <c r="C89" s="2"/>
      <c r="D89" s="53"/>
      <c r="E89" s="54"/>
      <c r="F89" s="54"/>
      <c r="G89" s="23"/>
      <c r="H89" s="24"/>
      <c r="I89" s="25"/>
      <c r="J89" s="55"/>
      <c r="K89" s="56"/>
      <c r="L89" s="23"/>
      <c r="M89" s="26" t="str">
        <f>IF(COUNT(G89:L89)&gt;0,IF(COUNT(G89:H89)=2,IF(I89&gt;0,-PMT(I89/100,H89,G89),G89/H89),0)+J89+L89,"")</f>
        <v/>
      </c>
    </row>
    <row r="90" spans="2:13" ht="15.75" thickBot="1" x14ac:dyDescent="0.3">
      <c r="B90" s="5"/>
      <c r="C90" s="5"/>
      <c r="D90" s="5"/>
      <c r="E90" s="5"/>
      <c r="F90" s="5"/>
      <c r="G90" s="5"/>
      <c r="H90" s="5"/>
      <c r="I90" s="5"/>
      <c r="J90" s="5"/>
      <c r="K90" s="27" t="str">
        <f>[1]Translations!$B$52</f>
        <v>Sum</v>
      </c>
      <c r="L90" s="28" t="s">
        <v>2</v>
      </c>
      <c r="M90" s="29" t="str">
        <f>IF(COUNT(M85:M89)&gt;0,SUM(M85:M89),"")</f>
        <v/>
      </c>
    </row>
    <row r="91" spans="2:13" ht="15.75" thickBot="1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ht="15.75" thickBot="1" x14ac:dyDescent="0.3">
      <c r="B92" s="5"/>
      <c r="C92" s="6" t="s">
        <v>1</v>
      </c>
      <c r="D92" s="57" t="str">
        <f>[1]Translations!$B$77</f>
        <v>Annual costs (Sum of all "additional" costs)</v>
      </c>
      <c r="E92" s="57"/>
      <c r="F92" s="57"/>
      <c r="G92" s="57"/>
      <c r="H92" s="57"/>
      <c r="I92" s="57"/>
      <c r="J92" s="57"/>
      <c r="K92" s="57"/>
      <c r="L92" s="31" t="s">
        <v>2</v>
      </c>
      <c r="M92" s="29" t="str">
        <f>IF(ISNUMBER(M90),M90,"")</f>
        <v/>
      </c>
    </row>
    <row r="93" spans="2:13" x14ac:dyDescent="0.25">
      <c r="B93" s="5"/>
      <c r="C93" s="2"/>
      <c r="D93" s="32"/>
      <c r="E93" s="32"/>
      <c r="F93" s="32"/>
      <c r="G93" s="32"/>
      <c r="H93" s="58" t="str">
        <f>"Most recently determined sub-installation annual allocation"</f>
        <v>Most recently determined sub-installation annual allocation</v>
      </c>
      <c r="I93" s="32"/>
      <c r="J93" s="32"/>
      <c r="K93" s="32"/>
      <c r="L93" s="32"/>
      <c r="M93" s="32"/>
    </row>
    <row r="94" spans="2:13" ht="15.75" thickBot="1" x14ac:dyDescent="0.3">
      <c r="B94" s="9"/>
      <c r="C94" s="2"/>
      <c r="D94" s="33"/>
      <c r="E94" s="33"/>
      <c r="F94" s="6" t="str">
        <f>[1]Translations!$B$78</f>
        <v>EUA price [€/t CO2e]</v>
      </c>
      <c r="G94" s="33"/>
      <c r="H94" s="59"/>
      <c r="I94" s="33"/>
      <c r="J94" s="6" t="str">
        <f>[1]Translations!$B$80</f>
        <v>Improvement factor</v>
      </c>
      <c r="K94" s="33"/>
      <c r="L94" s="33"/>
      <c r="M94" s="33"/>
    </row>
    <row r="95" spans="2:13" ht="15.75" thickBot="1" x14ac:dyDescent="0.3">
      <c r="B95" s="5"/>
      <c r="C95" s="6" t="s">
        <v>3</v>
      </c>
      <c r="D95" s="57" t="str">
        <f>[1]Translations!$B$81</f>
        <v>Annual Benefits</v>
      </c>
      <c r="E95" s="60"/>
      <c r="F95" s="34">
        <v>80</v>
      </c>
      <c r="G95" s="35" t="s">
        <v>5</v>
      </c>
      <c r="H95" s="36"/>
      <c r="I95" s="37" t="s">
        <v>5</v>
      </c>
      <c r="J95" s="38" t="e">
        <f>IF(AND(#REF!&lt;&gt;"",#REF!=FALSE),1/100,IF(COUNT(#REF!,#REF!)=2,#REF!-#REF!,""))</f>
        <v>#REF!</v>
      </c>
      <c r="K95" s="39"/>
      <c r="L95" s="31" t="s">
        <v>2</v>
      </c>
      <c r="M95" s="29" t="str">
        <f>IF(COUNT(F95,H95,J95)=3,F95*H95*J95,"")</f>
        <v/>
      </c>
    </row>
    <row r="96" spans="2:13" ht="15.75" thickBot="1" x14ac:dyDescent="0.3">
      <c r="B96" s="5"/>
      <c r="C96" s="40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5.75" thickBot="1" x14ac:dyDescent="0.3">
      <c r="B97" s="5"/>
      <c r="C97" s="6" t="s">
        <v>4</v>
      </c>
      <c r="D97" s="41" t="str">
        <f>[1]Translations!$B$82</f>
        <v>Costs are unreasonable?</v>
      </c>
      <c r="E97" s="42"/>
      <c r="F97" s="42"/>
      <c r="G97" s="43"/>
      <c r="H97" s="44" t="str">
        <f>IF(COUNT(M92,M95)=2,AND(M92&gt;M95,M92),"FALSK")</f>
        <v>FALSK</v>
      </c>
      <c r="I97" s="14"/>
      <c r="J97" s="14"/>
      <c r="K97" s="14"/>
      <c r="L97" s="14"/>
      <c r="M97" s="14"/>
    </row>
    <row r="98" spans="2:13" x14ac:dyDescent="0.25">
      <c r="B98" s="5"/>
    </row>
    <row r="99" spans="2:13" x14ac:dyDescent="0.25">
      <c r="B99" s="5"/>
    </row>
    <row r="100" spans="2:13" ht="15.75" thickBot="1" x14ac:dyDescent="0.3">
      <c r="B100" s="45"/>
      <c r="C100" s="46"/>
      <c r="D100" s="47"/>
      <c r="E100" s="48"/>
      <c r="F100" s="49"/>
      <c r="G100" s="49"/>
      <c r="H100" s="49"/>
      <c r="I100" s="49"/>
      <c r="J100" s="49"/>
      <c r="K100" s="49"/>
      <c r="L100" s="49"/>
      <c r="M100" s="49"/>
    </row>
  </sheetData>
  <mergeCells count="80">
    <mergeCell ref="D14:F14"/>
    <mergeCell ref="J14:K14"/>
    <mergeCell ref="D2:M2"/>
    <mergeCell ref="D5:M5"/>
    <mergeCell ref="D13:F13"/>
    <mergeCell ref="J13:K13"/>
    <mergeCell ref="L8:L9"/>
    <mergeCell ref="D12:F12"/>
    <mergeCell ref="J12:K12"/>
    <mergeCell ref="D8:F9"/>
    <mergeCell ref="G8:I8"/>
    <mergeCell ref="J8:K9"/>
    <mergeCell ref="M8:M9"/>
    <mergeCell ref="D10:F10"/>
    <mergeCell ref="J10:K10"/>
    <mergeCell ref="D11:F11"/>
    <mergeCell ref="J11:K11"/>
    <mergeCell ref="D17:K17"/>
    <mergeCell ref="D20:E20"/>
    <mergeCell ref="D33:F34"/>
    <mergeCell ref="G33:I33"/>
    <mergeCell ref="J33:K34"/>
    <mergeCell ref="D30:M30"/>
    <mergeCell ref="H18:H19"/>
    <mergeCell ref="D27:M27"/>
    <mergeCell ref="L33:L34"/>
    <mergeCell ref="D55:M55"/>
    <mergeCell ref="D58:F59"/>
    <mergeCell ref="G58:I58"/>
    <mergeCell ref="D70:E70"/>
    <mergeCell ref="M58:M59"/>
    <mergeCell ref="D60:F60"/>
    <mergeCell ref="J60:K60"/>
    <mergeCell ref="D61:F61"/>
    <mergeCell ref="J61:K61"/>
    <mergeCell ref="J63:K63"/>
    <mergeCell ref="D64:F64"/>
    <mergeCell ref="D62:F62"/>
    <mergeCell ref="J62:K62"/>
    <mergeCell ref="J58:K59"/>
    <mergeCell ref="L58:L59"/>
    <mergeCell ref="D63:F63"/>
    <mergeCell ref="M33:M34"/>
    <mergeCell ref="D35:F35"/>
    <mergeCell ref="J35:K35"/>
    <mergeCell ref="D36:F36"/>
    <mergeCell ref="J36:K36"/>
    <mergeCell ref="D52:M52"/>
    <mergeCell ref="D38:F38"/>
    <mergeCell ref="J38:K38"/>
    <mergeCell ref="D39:F39"/>
    <mergeCell ref="D37:F37"/>
    <mergeCell ref="J37:K37"/>
    <mergeCell ref="D42:K42"/>
    <mergeCell ref="H43:H44"/>
    <mergeCell ref="D45:E45"/>
    <mergeCell ref="J39:K39"/>
    <mergeCell ref="H93:H94"/>
    <mergeCell ref="D95:E95"/>
    <mergeCell ref="D77:M77"/>
    <mergeCell ref="D80:M80"/>
    <mergeCell ref="D83:F84"/>
    <mergeCell ref="G83:I83"/>
    <mergeCell ref="J83:K84"/>
    <mergeCell ref="L83:L84"/>
    <mergeCell ref="M83:M84"/>
    <mergeCell ref="D88:F88"/>
    <mergeCell ref="D86:F86"/>
    <mergeCell ref="J86:K86"/>
    <mergeCell ref="D87:F87"/>
    <mergeCell ref="J87:K87"/>
    <mergeCell ref="D92:K92"/>
    <mergeCell ref="D85:F85"/>
    <mergeCell ref="J88:K88"/>
    <mergeCell ref="D89:F89"/>
    <mergeCell ref="J89:K89"/>
    <mergeCell ref="J64:K64"/>
    <mergeCell ref="D67:K67"/>
    <mergeCell ref="H68:H69"/>
    <mergeCell ref="J85:K85"/>
  </mergeCells>
  <dataValidations count="1">
    <dataValidation type="list" allowBlank="1" showInputMessage="1" showErrorMessage="1" sqref="I102" xr:uid="{00000000-0002-0000-0000-000000000000}">
      <formula1>EUconst_UncertaintyThresholds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2024-05-14T07:19:34Z</dcterms:created>
  <dcterms:modified xsi:type="dcterms:W3CDTF">2024-05-15T08:39:04Z</dcterms:modified>
</cp:coreProperties>
</file>